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iterateDelta="0.0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8" i="1"/>
  <c r="E16" i="1"/>
  <c r="E12" i="1" l="1"/>
  <c r="E11" i="1"/>
  <c r="E21" i="1"/>
  <c r="E19" i="1" l="1"/>
  <c r="E15" i="1" l="1"/>
  <c r="E24" i="1" l="1"/>
</calcChain>
</file>

<file path=xl/sharedStrings.xml><?xml version="1.0" encoding="utf-8"?>
<sst xmlns="http://schemas.openxmlformats.org/spreadsheetml/2006/main" count="80" uniqueCount="67">
  <si>
    <t>ООО УК "МИРГОРОД"</t>
  </si>
  <si>
    <t>Общая площадь здания</t>
  </si>
  <si>
    <t>Подъездов</t>
  </si>
  <si>
    <t>Общая информация по МКД:</t>
  </si>
  <si>
    <t xml:space="preserve">№ </t>
  </si>
  <si>
    <t>п/п</t>
  </si>
  <si>
    <t>Вид
 работ/услуг</t>
  </si>
  <si>
    <t>Содержание 
работ/услуг</t>
  </si>
  <si>
    <t>Переодичность  
выполнения работ/услуг</t>
  </si>
  <si>
    <t>Непосредственный
 исполнитель</t>
  </si>
  <si>
    <t>1.</t>
  </si>
  <si>
    <t>Санитарное содержание 
придомовой территории</t>
  </si>
  <si>
    <t>2.</t>
  </si>
  <si>
    <t>Уборка лестничных площадок, маршей</t>
  </si>
  <si>
    <t>3.</t>
  </si>
  <si>
    <t>Аварийно-диспетчерская
служба</t>
  </si>
  <si>
    <t>Содержание и эксплуатация 
общедомового газового 
оборудования</t>
  </si>
  <si>
    <t>5.</t>
  </si>
  <si>
    <t>Подготовка МКД к сезонной эксплуатации</t>
  </si>
  <si>
    <t>6.</t>
  </si>
  <si>
    <t>7.</t>
  </si>
  <si>
    <t>Дезинсекция и дератизация</t>
  </si>
  <si>
    <t>8.</t>
  </si>
  <si>
    <t>Технические осмотры МКД</t>
  </si>
  <si>
    <t>9.</t>
  </si>
  <si>
    <t>Содержание несущих конструкций МКД</t>
  </si>
  <si>
    <t>Проверка и обслуживание
системы вентиляции</t>
  </si>
  <si>
    <t>12.</t>
  </si>
  <si>
    <t>Текущий ремонт</t>
  </si>
  <si>
    <t>УК</t>
  </si>
  <si>
    <t>Специализированная
 организация</t>
  </si>
  <si>
    <t>Услуга по управлению МКД</t>
  </si>
  <si>
    <t>Работы по уборке земельного участка, входящего в состав общего имущества многоквартирного дома: - подметание земельного участка (до 20% ежедневно); - уборка мусора с газона, скашивание травы (по мере необходимости); - посыпка территории противогололедными составами; - отчистка от снега в дни сильного снегопада.</t>
  </si>
  <si>
    <t>Влажная уборка(полы,перилла,подоконники)-еженедельно
2 раза в год генеральная(окна, влажная очистка стен, снятие паутин, сухая уборка побеленных уч-в стены)</t>
  </si>
  <si>
    <t xml:space="preserve">Содержание внутридомового газового оборудования в исправном и работоспособном техническом состоянии. </t>
  </si>
  <si>
    <t>4.*</t>
  </si>
  <si>
    <t>Регистрация заявок собственников, выяснение их причин и характер. 
Выполнение работ, связанных с ликвидацией аварий и неисправностей  
на внутридомовых инженерных сетях. Взаимодействие с иными АДС и ЕДДС</t>
  </si>
  <si>
    <t>Истребление грызунов, являющихся источниками инфекционных заболеваний, 
путем обработки помещений (чердаков, подвалов) с применением отравленных приманок (1 раз в год, так же по мере необходимости). 
Обработка помещений с применением специальных средств для уничтожения насекомых (2 раза в год, так же по мере необходимости).</t>
  </si>
  <si>
    <t>Обслуживание ОДПУ и ИПУ</t>
  </si>
  <si>
    <t>Осмотры после аварийных поврежденийс целью  выявления неисправностей и их устранения.Проведение  технических осмотров (обследований) электрооборудования и устранение технических неисправностей электротехнических устройств,  а также осмотры после аварийных повреждений с целью выявления неисправностей и их устранения. Замена электрических ламп.Обход подвалов, осмотр инженерного оборудования на наличие течи, устранение незначительных неисправностей (регулировка  вентилей, очистка от накипи запорной арматуры).</t>
  </si>
  <si>
    <t>Выполнение работ по устранению неисправностей общего имущества дома по заявкам 
жильцов. Устранение неисправностей в системах  канализации, обеспечение их 
удовлетворительного функционирования. Прочистка внутренней канализации до колодца на выпуске. Поддержание в испраном  сотоянии входов в подвалы, контроль за замками, контроль за стенами, кровлей, перекрытиями, лестницами, окнами и полами в МОП.</t>
  </si>
  <si>
    <t>Проведение  технических осмотров в системах вентиляции. Проверка исправности вентиляционных вытяжек. Прочистка вентиляционных каналов.</t>
  </si>
  <si>
    <t>Услуги по организации предоставления в многоквартирный дом коммунальных ресурсов; 
Ведение и хранение технической и иной документации на дом;
Планирование текущих и капитального ремонтов;
Организация начисления и сбора платы за ЖКУ;
Взыскание задолженности;ведение паспортного учета граждан;
Организация и сопровождение договоров на поставку коммунальных ресурсов в дом;
Организация и проведение общих собраний собственников;
Предоставление информации в рамках требований законодательства;
Выдача справок, форм документов, связанных с правом собственника на дом, общее имущество;
Учет собственников помещений в многоквартирном доме;
Заключение от имени собственников помещений в многоквартирном доме договоров об Использовании общего имущества собственников помещений в МКД на условиях, Определенных решением общего собрания собственников (договор на установку и Эксплуатацию рекламных конструкций расположенных на фасаде дома);
Информирование о мероприятиях по энергосбережению; 
Составление ежегодного плана работ.</t>
  </si>
  <si>
    <t>ИТОГО:</t>
  </si>
  <si>
    <t>Круглосуточно</t>
  </si>
  <si>
    <t>1 раз в год</t>
  </si>
  <si>
    <t>Ежемесячно</t>
  </si>
  <si>
    <t>Согласно графику</t>
  </si>
  <si>
    <t xml:space="preserve">Осмотры - еженедельно; </t>
  </si>
  <si>
    <t>По мере необходимости</t>
  </si>
  <si>
    <t>2 раза в год (в весенний и осеенний период). 
Так же по мере необходимости.</t>
  </si>
  <si>
    <t>Влажная уборка - еженедельно; 
генеральная уборка 2 раза в год</t>
  </si>
  <si>
    <t>Подметание и отчистка урн - ежедневно; 
покраска - 1 раз в год;
 уборка снега - по мере необходимости</t>
  </si>
  <si>
    <t>В соотвествии с режимом работы 
управляющей компании</t>
  </si>
  <si>
    <t xml:space="preserve">Стоимость 
работ/услуг 
за 1 кв.м. </t>
  </si>
  <si>
    <t>* плата за содержание данных пунктов корректируется с учетом утвержденных нормативов и тарифов</t>
  </si>
  <si>
    <t>Проведение осмотров (обследований) конструктивных элементов  здания в период
 подготовки к сезонной эксплуатации (весенне-летний и осенне-зимний периоды) и 
устранение незначительных неисправностей (укрепление водосточных труб,
 колен и воронок, укрепление входных дверей в местах  общего пользования и т.д.). Консервация и расконсервация системы центрального отопления. Промывка системы под давлением.  Испытание трубопроводов. Спуск воды из системы. Опрессовка системы. Наполнение системы в целом до заданного давления. Регулировка   запорной арматуры.</t>
  </si>
  <si>
    <t>Помещений</t>
  </si>
  <si>
    <t xml:space="preserve">Ежемесячное снятие показаний :
индивидуальные показания  холодной/горячей воды 
индивидуальные показания электроэнергии 
общедомовые показания холодной воды 
общедомовые показания электроэнергии </t>
  </si>
  <si>
    <t>Общая площадь жилых и нежилых помещений</t>
  </si>
  <si>
    <t>10.</t>
  </si>
  <si>
    <t>11.*</t>
  </si>
  <si>
    <t>13.</t>
  </si>
  <si>
    <t>ОДН</t>
  </si>
  <si>
    <t>Коммунальный ресурс направленный на содержание общего имущества.</t>
  </si>
  <si>
    <t>Перечень и стоимость работ и услуг,по содержанию общего имущества многоквартирного дома по адресу:
г. Бузулук, ул. Нефтяников, д. 32 на 2021-2022г.</t>
  </si>
  <si>
    <t xml:space="preserve">
Замена розлива ГВС - 2,4 руб. с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</si>
</sst>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181919"/>
      <name val="Arial"/>
      <family val="2"/>
      <charset val="204"/>
    </font>
    <font>
      <sz val="1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/>
    <xf numFmtId="0" fontId="2" fillId="0" borderId="1" xfId="0" applyFont="1" applyBorder="1" applyAlignment="1">
      <alignment vertical="top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2" fontId="3" fillId="0" borderId="0" xfId="0" applyNumberFormat="1" applyFont="1"/>
    <xf numFmtId="2" fontId="1" fillId="0" borderId="0" xfId="0" applyNumberFormat="1" applyFont="1"/>
    <xf numFmtId="2" fontId="1" fillId="0" borderId="0" xfId="0" applyNumberFormat="1" applyFont="1" applyAlignment="1">
      <alignment horizontal="center" vertical="top"/>
    </xf>
    <xf numFmtId="2" fontId="2" fillId="0" borderId="0" xfId="0" applyNumberFormat="1" applyFont="1"/>
    <xf numFmtId="2" fontId="4" fillId="0" borderId="1" xfId="0" applyNumberFormat="1" applyFont="1" applyBorder="1"/>
    <xf numFmtId="2" fontId="1" fillId="0" borderId="1" xfId="0" applyNumberFormat="1" applyFont="1" applyBorder="1" applyAlignment="1">
      <alignment horizontal="center" vertical="top"/>
    </xf>
    <xf numFmtId="2" fontId="5" fillId="0" borderId="1" xfId="0" applyNumberFormat="1" applyFont="1" applyBorder="1"/>
    <xf numFmtId="2" fontId="2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2" fontId="1" fillId="0" borderId="0" xfId="0" applyNumberFormat="1" applyFont="1" applyAlignment="1">
      <alignment horizontal="center" vertical="center" wrapText="1"/>
    </xf>
    <xf numFmtId="2" fontId="1" fillId="0" borderId="1" xfId="0" applyNumberFormat="1" applyFont="1" applyBorder="1" applyAlignment="1">
      <alignment wrapText="1"/>
    </xf>
    <xf numFmtId="2" fontId="0" fillId="0" borderId="1" xfId="0" applyNumberFormat="1" applyBorder="1"/>
    <xf numFmtId="2" fontId="9" fillId="0" borderId="0" xfId="0" applyNumberFormat="1" applyFont="1"/>
    <xf numFmtId="1" fontId="1" fillId="0" borderId="1" xfId="0" applyNumberFormat="1" applyFont="1" applyBorder="1" applyAlignment="1">
      <alignment horizontal="center"/>
    </xf>
    <xf numFmtId="2" fontId="0" fillId="0" borderId="0" xfId="0" applyNumberFormat="1" applyAlignment="1">
      <alignment wrapText="1"/>
    </xf>
    <xf numFmtId="2" fontId="0" fillId="2" borderId="0" xfId="0" applyNumberFormat="1" applyFill="1"/>
    <xf numFmtId="2" fontId="1" fillId="2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top" wrapText="1"/>
    </xf>
    <xf numFmtId="2" fontId="2" fillId="0" borderId="0" xfId="0" applyNumberFormat="1" applyFont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8"/>
  <sheetViews>
    <sheetView tabSelected="1" topLeftCell="A4" zoomScale="90" zoomScaleNormal="90" workbookViewId="0">
      <selection activeCell="C32" sqref="C32"/>
    </sheetView>
  </sheetViews>
  <sheetFormatPr defaultRowHeight="15" x14ac:dyDescent="0.25"/>
  <cols>
    <col min="1" max="1" width="5.5703125" customWidth="1"/>
    <col min="2" max="2" width="26.7109375" customWidth="1"/>
    <col min="3" max="3" width="82.28515625" customWidth="1"/>
    <col min="4" max="4" width="37.42578125" customWidth="1"/>
    <col min="5" max="5" width="12" customWidth="1"/>
    <col min="6" max="6" width="20.140625" customWidth="1"/>
    <col min="7" max="7" width="10.42578125" bestFit="1" customWidth="1"/>
  </cols>
  <sheetData>
    <row r="1" spans="1:10" ht="18.75" customHeight="1" x14ac:dyDescent="0.25">
      <c r="A1" s="1"/>
      <c r="B1" s="11" t="s">
        <v>0</v>
      </c>
      <c r="C1" s="12"/>
      <c r="D1" s="13"/>
      <c r="E1" s="34"/>
      <c r="F1" s="10"/>
      <c r="G1" s="10"/>
    </row>
    <row r="2" spans="1:10" x14ac:dyDescent="0.25">
      <c r="A2" s="2"/>
      <c r="B2" s="12"/>
      <c r="C2" s="38" t="s">
        <v>65</v>
      </c>
      <c r="D2" s="39"/>
      <c r="E2" s="34"/>
      <c r="F2" s="10"/>
      <c r="G2" s="10"/>
    </row>
    <row r="3" spans="1:10" x14ac:dyDescent="0.25">
      <c r="A3" s="2"/>
      <c r="B3" s="12"/>
      <c r="C3" s="39"/>
      <c r="D3" s="39"/>
      <c r="E3" s="34"/>
      <c r="F3" s="10"/>
      <c r="G3" s="10"/>
    </row>
    <row r="4" spans="1:10" x14ac:dyDescent="0.25">
      <c r="A4" s="2"/>
      <c r="B4" s="12"/>
      <c r="C4" s="39"/>
      <c r="D4" s="39"/>
      <c r="E4" s="34"/>
      <c r="F4" s="10"/>
      <c r="G4" s="10"/>
      <c r="J4" s="8"/>
    </row>
    <row r="5" spans="1:10" x14ac:dyDescent="0.25">
      <c r="A5" s="2"/>
      <c r="B5" s="14" t="s">
        <v>3</v>
      </c>
      <c r="C5" s="15" t="s">
        <v>1</v>
      </c>
      <c r="D5" s="16">
        <v>3350.9</v>
      </c>
      <c r="E5" s="34"/>
      <c r="F5" s="10"/>
      <c r="G5" s="10"/>
    </row>
    <row r="6" spans="1:10" x14ac:dyDescent="0.25">
      <c r="A6" s="2"/>
      <c r="B6" s="12"/>
      <c r="C6" s="17" t="s">
        <v>59</v>
      </c>
      <c r="D6" s="16">
        <v>3236.7</v>
      </c>
      <c r="E6" s="34"/>
      <c r="F6" s="10"/>
      <c r="G6" s="10"/>
    </row>
    <row r="7" spans="1:10" x14ac:dyDescent="0.25">
      <c r="A7" s="2"/>
      <c r="B7" s="12"/>
      <c r="C7" s="15" t="s">
        <v>2</v>
      </c>
      <c r="D7" s="32">
        <v>4</v>
      </c>
      <c r="E7" s="34"/>
      <c r="F7" s="10"/>
      <c r="G7" s="10"/>
    </row>
    <row r="8" spans="1:10" x14ac:dyDescent="0.25">
      <c r="A8" s="2"/>
      <c r="B8" s="12"/>
      <c r="C8" s="15" t="s">
        <v>57</v>
      </c>
      <c r="D8" s="32">
        <v>67</v>
      </c>
      <c r="E8" s="34"/>
      <c r="F8" s="10"/>
      <c r="G8" s="10"/>
    </row>
    <row r="9" spans="1:10" ht="15" customHeight="1" x14ac:dyDescent="0.25">
      <c r="A9" s="3" t="s">
        <v>4</v>
      </c>
      <c r="B9" s="36" t="s">
        <v>6</v>
      </c>
      <c r="C9" s="36" t="s">
        <v>7</v>
      </c>
      <c r="D9" s="36" t="s">
        <v>8</v>
      </c>
      <c r="E9" s="40" t="s">
        <v>54</v>
      </c>
      <c r="F9" s="36" t="s">
        <v>9</v>
      </c>
      <c r="G9" s="10"/>
    </row>
    <row r="10" spans="1:10" ht="26.25" customHeight="1" thickBot="1" x14ac:dyDescent="0.3">
      <c r="A10" s="4" t="s">
        <v>5</v>
      </c>
      <c r="B10" s="37"/>
      <c r="C10" s="37"/>
      <c r="D10" s="37"/>
      <c r="E10" s="41"/>
      <c r="F10" s="37"/>
      <c r="G10" s="10"/>
    </row>
    <row r="11" spans="1:10" ht="63.75" customHeight="1" thickBot="1" x14ac:dyDescent="0.3">
      <c r="A11" s="5" t="s">
        <v>10</v>
      </c>
      <c r="B11" s="18" t="s">
        <v>11</v>
      </c>
      <c r="C11" s="19" t="s">
        <v>32</v>
      </c>
      <c r="D11" s="20" t="s">
        <v>52</v>
      </c>
      <c r="E11" s="35">
        <f>10000/D6</f>
        <v>3.0895665338153058</v>
      </c>
      <c r="F11" s="21" t="s">
        <v>29</v>
      </c>
      <c r="G11" s="10"/>
    </row>
    <row r="12" spans="1:10" ht="45" x14ac:dyDescent="0.25">
      <c r="A12" s="5" t="s">
        <v>12</v>
      </c>
      <c r="B12" s="22" t="s">
        <v>13</v>
      </c>
      <c r="C12" s="23" t="s">
        <v>33</v>
      </c>
      <c r="D12" s="20" t="s">
        <v>51</v>
      </c>
      <c r="E12" s="35">
        <f>1500*5/D6</f>
        <v>2.3171749003614792</v>
      </c>
      <c r="F12" s="21" t="s">
        <v>29</v>
      </c>
      <c r="G12" s="10"/>
    </row>
    <row r="13" spans="1:10" ht="45.75" thickBot="1" x14ac:dyDescent="0.3">
      <c r="A13" s="5" t="s">
        <v>14</v>
      </c>
      <c r="B13" s="18" t="s">
        <v>15</v>
      </c>
      <c r="C13" s="24" t="s">
        <v>36</v>
      </c>
      <c r="D13" s="9" t="s">
        <v>44</v>
      </c>
      <c r="E13" s="35">
        <f>8000/D6</f>
        <v>2.4716532270522449</v>
      </c>
      <c r="F13" s="21" t="s">
        <v>29</v>
      </c>
      <c r="G13" s="10"/>
    </row>
    <row r="14" spans="1:10" ht="43.5" customHeight="1" thickBot="1" x14ac:dyDescent="0.3">
      <c r="A14" s="6" t="s">
        <v>35</v>
      </c>
      <c r="B14" s="18" t="s">
        <v>16</v>
      </c>
      <c r="C14" s="19" t="s">
        <v>34</v>
      </c>
      <c r="D14" s="9" t="s">
        <v>45</v>
      </c>
      <c r="E14" s="35">
        <v>0.35</v>
      </c>
      <c r="F14" s="25" t="s">
        <v>30</v>
      </c>
      <c r="G14" s="10"/>
    </row>
    <row r="15" spans="1:10" ht="107.25" customHeight="1" x14ac:dyDescent="0.25">
      <c r="A15" s="6" t="s">
        <v>17</v>
      </c>
      <c r="B15" s="26" t="s">
        <v>18</v>
      </c>
      <c r="C15" s="24" t="s">
        <v>56</v>
      </c>
      <c r="D15" s="20" t="s">
        <v>50</v>
      </c>
      <c r="E15" s="35">
        <f>15000/12/D6</f>
        <v>0.38619581672691322</v>
      </c>
      <c r="F15" s="21" t="s">
        <v>29</v>
      </c>
      <c r="G15" s="10"/>
    </row>
    <row r="16" spans="1:10" ht="75" x14ac:dyDescent="0.25">
      <c r="A16" s="6" t="s">
        <v>19</v>
      </c>
      <c r="B16" s="26" t="s">
        <v>38</v>
      </c>
      <c r="C16" s="27" t="s">
        <v>58</v>
      </c>
      <c r="D16" s="9" t="s">
        <v>46</v>
      </c>
      <c r="E16" s="35">
        <f>1705/D6</f>
        <v>0.5267710940155097</v>
      </c>
      <c r="F16" s="21" t="s">
        <v>29</v>
      </c>
      <c r="G16" s="10"/>
    </row>
    <row r="17" spans="1:17" ht="76.5" customHeight="1" x14ac:dyDescent="0.25">
      <c r="A17" s="5" t="s">
        <v>20</v>
      </c>
      <c r="B17" s="26" t="s">
        <v>21</v>
      </c>
      <c r="C17" s="28" t="s">
        <v>37</v>
      </c>
      <c r="D17" s="9" t="s">
        <v>47</v>
      </c>
      <c r="E17" s="35">
        <v>0.26</v>
      </c>
      <c r="F17" s="25" t="s">
        <v>30</v>
      </c>
      <c r="G17" s="10"/>
    </row>
    <row r="18" spans="1:17" ht="109.5" customHeight="1" x14ac:dyDescent="0.25">
      <c r="A18" s="6" t="s">
        <v>22</v>
      </c>
      <c r="B18" s="26" t="s">
        <v>23</v>
      </c>
      <c r="C18" s="27" t="s">
        <v>39</v>
      </c>
      <c r="D18" s="9" t="s">
        <v>48</v>
      </c>
      <c r="E18" s="35">
        <f>8000/12/D6</f>
        <v>0.20597110225435372</v>
      </c>
      <c r="F18" s="21" t="s">
        <v>29</v>
      </c>
      <c r="G18" s="10"/>
    </row>
    <row r="19" spans="1:17" ht="76.5" customHeight="1" x14ac:dyDescent="0.25">
      <c r="A19" s="6" t="s">
        <v>24</v>
      </c>
      <c r="B19" s="26" t="s">
        <v>25</v>
      </c>
      <c r="C19" s="27" t="s">
        <v>40</v>
      </c>
      <c r="D19" s="9" t="s">
        <v>49</v>
      </c>
      <c r="E19" s="35">
        <f>14000/12/D6</f>
        <v>0.36044942894511905</v>
      </c>
      <c r="F19" s="21" t="s">
        <v>29</v>
      </c>
      <c r="G19" s="10"/>
    </row>
    <row r="20" spans="1:17" ht="27" customHeight="1" x14ac:dyDescent="0.25">
      <c r="A20" s="6" t="s">
        <v>60</v>
      </c>
      <c r="B20" s="26" t="s">
        <v>63</v>
      </c>
      <c r="C20" s="27" t="s">
        <v>64</v>
      </c>
      <c r="D20" s="9" t="s">
        <v>46</v>
      </c>
      <c r="E20" s="35">
        <v>0.98</v>
      </c>
      <c r="F20" s="21" t="s">
        <v>29</v>
      </c>
      <c r="G20" s="10"/>
    </row>
    <row r="21" spans="1:17" ht="46.5" customHeight="1" x14ac:dyDescent="0.25">
      <c r="A21" s="6" t="s">
        <v>61</v>
      </c>
      <c r="B21" s="18" t="s">
        <v>26</v>
      </c>
      <c r="C21" s="24" t="s">
        <v>41</v>
      </c>
      <c r="D21" s="20" t="s">
        <v>50</v>
      </c>
      <c r="E21" s="35">
        <f>(50*D8*4)/12/D6</f>
        <v>0.34500159627604249</v>
      </c>
      <c r="F21" s="25" t="s">
        <v>30</v>
      </c>
      <c r="G21" s="10"/>
    </row>
    <row r="22" spans="1:17" ht="257.25" customHeight="1" x14ac:dyDescent="0.25">
      <c r="A22" s="6" t="s">
        <v>27</v>
      </c>
      <c r="B22" s="26" t="s">
        <v>31</v>
      </c>
      <c r="C22" s="29" t="s">
        <v>42</v>
      </c>
      <c r="D22" s="20" t="s">
        <v>53</v>
      </c>
      <c r="E22" s="35">
        <v>5.2</v>
      </c>
      <c r="F22" s="21" t="s">
        <v>29</v>
      </c>
      <c r="G22" s="10"/>
      <c r="Q22" s="10"/>
    </row>
    <row r="23" spans="1:17" ht="19.5" customHeight="1" x14ac:dyDescent="0.25">
      <c r="A23" s="6" t="s">
        <v>62</v>
      </c>
      <c r="B23" s="26" t="s">
        <v>28</v>
      </c>
      <c r="C23" s="29" t="s">
        <v>66</v>
      </c>
      <c r="D23" s="30"/>
      <c r="E23" s="9">
        <v>2.4</v>
      </c>
      <c r="F23" s="21" t="s">
        <v>29</v>
      </c>
      <c r="G23" s="33"/>
    </row>
    <row r="24" spans="1:17" x14ac:dyDescent="0.25">
      <c r="B24" s="10"/>
      <c r="C24" s="10"/>
      <c r="D24" s="14" t="s">
        <v>43</v>
      </c>
      <c r="E24" s="31">
        <f>SUM(E11:E23)</f>
        <v>18.892783699446966</v>
      </c>
      <c r="F24" s="12"/>
      <c r="G24" s="10"/>
    </row>
    <row r="25" spans="1:17" x14ac:dyDescent="0.25">
      <c r="C25" s="2" t="s">
        <v>55</v>
      </c>
      <c r="D25" s="2"/>
    </row>
    <row r="27" spans="1:17" x14ac:dyDescent="0.25">
      <c r="C27" s="2"/>
    </row>
    <row r="51" spans="3:3" x14ac:dyDescent="0.25">
      <c r="C51" s="7"/>
    </row>
    <row r="52" spans="3:3" x14ac:dyDescent="0.25">
      <c r="C52" s="7"/>
    </row>
    <row r="53" spans="3:3" ht="28.5" customHeight="1" x14ac:dyDescent="0.25">
      <c r="C53" s="7"/>
    </row>
    <row r="54" spans="3:3" x14ac:dyDescent="0.25">
      <c r="C54" s="7"/>
    </row>
    <row r="55" spans="3:3" x14ac:dyDescent="0.25">
      <c r="C55" s="7"/>
    </row>
    <row r="56" spans="3:3" x14ac:dyDescent="0.25">
      <c r="C56" s="7"/>
    </row>
    <row r="57" spans="3:3" x14ac:dyDescent="0.25">
      <c r="C57" s="7"/>
    </row>
    <row r="58" spans="3:3" x14ac:dyDescent="0.25">
      <c r="C58" s="7"/>
    </row>
    <row r="59" spans="3:3" x14ac:dyDescent="0.25">
      <c r="C59" s="7"/>
    </row>
    <row r="60" spans="3:3" ht="28.5" customHeight="1" x14ac:dyDescent="0.25">
      <c r="C60" s="7"/>
    </row>
    <row r="61" spans="3:3" x14ac:dyDescent="0.25">
      <c r="C61" s="7"/>
    </row>
    <row r="62" spans="3:3" x14ac:dyDescent="0.25">
      <c r="C62" s="7"/>
    </row>
    <row r="63" spans="3:3" ht="28.5" customHeight="1" x14ac:dyDescent="0.25">
      <c r="C63" s="7"/>
    </row>
    <row r="64" spans="3:3" x14ac:dyDescent="0.25">
      <c r="C64" s="7"/>
    </row>
    <row r="65" spans="3:3" ht="71.25" customHeight="1" x14ac:dyDescent="0.25">
      <c r="C65" s="7"/>
    </row>
    <row r="66" spans="3:3" x14ac:dyDescent="0.25">
      <c r="C66" s="7"/>
    </row>
    <row r="67" spans="3:3" x14ac:dyDescent="0.25">
      <c r="C67" s="7"/>
    </row>
    <row r="68" spans="3:3" x14ac:dyDescent="0.25">
      <c r="C68" s="7"/>
    </row>
  </sheetData>
  <dataConsolidate/>
  <mergeCells count="6">
    <mergeCell ref="F9:F10"/>
    <mergeCell ref="C2:D4"/>
    <mergeCell ref="B9:B10"/>
    <mergeCell ref="C9:C10"/>
    <mergeCell ref="D9:D10"/>
    <mergeCell ref="E9:E10"/>
  </mergeCells>
  <pageMargins left="0.25" right="0.25" top="0.75" bottom="0.75" header="0.3" footer="0.3"/>
  <pageSetup paperSize="9" scale="7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2020-12-07T04:47:11Z</dcterms:modified>
</cp:coreProperties>
</file>